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0595" windowHeight="9405" activeTab="0"/>
  </bookViews>
  <sheets>
    <sheet name="spolu všetky grunty" sheetId="1" r:id="rId1"/>
  </sheets>
  <definedNames>
    <definedName name="_xlnm.Print_Area" localSheetId="0">'spolu všetky grunty'!$B$2:$F$80</definedName>
  </definedNames>
  <calcPr fullCalcOnLoad="1"/>
</workbook>
</file>

<file path=xl/sharedStrings.xml><?xml version="1.0" encoding="utf-8"?>
<sst xmlns="http://schemas.openxmlformats.org/spreadsheetml/2006/main" count="75" uniqueCount="44">
  <si>
    <t>ha</t>
  </si>
  <si>
    <t>charakteristika</t>
  </si>
  <si>
    <t>prenájom € / ha</t>
  </si>
  <si>
    <t>výnos z prenájmu</t>
  </si>
  <si>
    <t>výmera</t>
  </si>
  <si>
    <t xml:space="preserve">výmera </t>
  </si>
  <si>
    <t>nájomcovia</t>
  </si>
  <si>
    <t>výnos</t>
  </si>
  <si>
    <t>cena za</t>
  </si>
  <si>
    <t>prenajatá výmera</t>
  </si>
  <si>
    <t>z prenájmu</t>
  </si>
  <si>
    <t>CELKOVÝ VÝNOS PRE VŠETKÝCH ÚČASTNÍKOV ZDRUŽENIA</t>
  </si>
  <si>
    <t>účastníci združenia</t>
  </si>
  <si>
    <r>
      <t xml:space="preserve">(SPOLU)               </t>
    </r>
    <r>
      <rPr>
        <b/>
        <sz val="11"/>
        <color indexed="8"/>
        <rFont val="Calibri"/>
        <family val="2"/>
      </rPr>
      <t>CELKOVÁ SUMA</t>
    </r>
  </si>
  <si>
    <t xml:space="preserve">(OP, ttp. a okraj lesa)  </t>
  </si>
  <si>
    <t>(ostat.pl.)</t>
  </si>
  <si>
    <t>SHR - Úradník Branislav   (celková výmera)</t>
  </si>
  <si>
    <t>SHR - Štelbaský Ivan         (celková výmera)</t>
  </si>
  <si>
    <t>SHR - Rybárik Miroslav    (celková výmera)</t>
  </si>
  <si>
    <t>SHR - Klinec Stanislav    (celková výmera)</t>
  </si>
  <si>
    <t>SHR - Holbička Pavol     (celková výmera)</t>
  </si>
  <si>
    <t>Skalka - Šuja s.r.o.             (celková výmera)</t>
  </si>
  <si>
    <t>SHR - Hollý Cyril              (celková výmera)</t>
  </si>
  <si>
    <t>SHR - Bielik Vlastimil    (celková výmera)</t>
  </si>
  <si>
    <t>SHR - Baroš Lukáš          (celková výmera)</t>
  </si>
  <si>
    <t>SHR - Balvan Ladislav   (celková výmera)</t>
  </si>
  <si>
    <t>SHR - Hollý Timotej       (celková výmera)</t>
  </si>
  <si>
    <t>NÁJOMNÉ ZMLUVY  (OP, ttp a okraj lesa)</t>
  </si>
  <si>
    <t>účastníci</t>
  </si>
  <si>
    <t>celé parcely</t>
  </si>
  <si>
    <r>
      <t xml:space="preserve">(OP, ttp. a okraj lesa)          </t>
    </r>
    <r>
      <rPr>
        <b/>
        <sz val="11"/>
        <color indexed="8"/>
        <rFont val="Calibri"/>
        <family val="2"/>
      </rPr>
      <t xml:space="preserve">NÁJOMNÉ ZMLUVY SO ZDRUŽENÍM    </t>
    </r>
    <r>
      <rPr>
        <sz val="11"/>
        <color theme="1"/>
        <rFont val="Calibri"/>
        <family val="2"/>
      </rPr>
      <t xml:space="preserve">                    </t>
    </r>
  </si>
  <si>
    <t xml:space="preserve">(SPOLU)                                   </t>
  </si>
  <si>
    <t>ZVPaLP    (celková výmera)     -    výpoveď Myšiak Ľubomír</t>
  </si>
  <si>
    <t>(OP, ttp. a okraj lesa)                          nájom  54€/rok</t>
  </si>
  <si>
    <t>Charakteristika prenájmu pôdy pre rok 2017 (predmet nájmu len poľ. pôda)</t>
  </si>
  <si>
    <t>Výnos z prenájmu pôdy účastníkov združenia pre rok 2017</t>
  </si>
  <si>
    <t xml:space="preserve">podľa platných nájomných zmlúv </t>
  </si>
  <si>
    <t>Fatimex s.r.o.                   (celková výmera)</t>
  </si>
  <si>
    <t>17 vlastníkov</t>
  </si>
  <si>
    <r>
      <t xml:space="preserve">(OP a ttp., okraj lesa) </t>
    </r>
    <r>
      <rPr>
        <b/>
        <sz val="11"/>
        <color indexed="8"/>
        <rFont val="Calibri"/>
        <family val="2"/>
      </rPr>
      <t>NÁJOMNÉ ZMLUVY S</t>
    </r>
    <r>
      <rPr>
        <b/>
        <sz val="11"/>
        <color indexed="8"/>
        <rFont val="Calibri"/>
        <family val="2"/>
      </rPr>
      <t xml:space="preserve"> FIRMOU </t>
    </r>
    <r>
      <rPr>
        <b/>
        <sz val="16"/>
        <color indexed="10"/>
        <rFont val="Calibri"/>
        <family val="2"/>
      </rPr>
      <t>FATIMEX</t>
    </r>
    <r>
      <rPr>
        <b/>
        <sz val="11"/>
        <color indexed="10"/>
        <rFont val="Calibri"/>
        <family val="2"/>
      </rPr>
      <t xml:space="preserve"> </t>
    </r>
  </si>
  <si>
    <r>
      <t>NÁJOMNÉ ZMLUVY s</t>
    </r>
    <r>
      <rPr>
        <b/>
        <sz val="14"/>
        <color indexed="8"/>
        <rFont val="Calibri"/>
        <family val="2"/>
      </rPr>
      <t xml:space="preserve"> firmou </t>
    </r>
    <r>
      <rPr>
        <b/>
        <sz val="14"/>
        <color indexed="10"/>
        <rFont val="Calibri"/>
        <family val="2"/>
      </rPr>
      <t xml:space="preserve">FATIMEX </t>
    </r>
    <r>
      <rPr>
        <b/>
        <sz val="14"/>
        <color indexed="8"/>
        <rFont val="Calibri"/>
        <family val="2"/>
      </rPr>
      <t>(OP, ttp a okraj lesa)</t>
    </r>
  </si>
  <si>
    <t>podiel účastníkov  voči neúčastníkom  združenia v %</t>
  </si>
  <si>
    <t>(ostat.pl)                                  symbolický polpatok</t>
  </si>
  <si>
    <t>(ostat.pl)                                                  nájom    1€/rok        symbolický polpatok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</si>
</sst>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  <numFmt numFmtId="166" formatCode="#,##0.0000"/>
    <numFmt numFmtId="167" formatCode="#,##0.00\ _€"/>
    <numFmt numFmtId="168" formatCode="#,##0.000"/>
    <numFmt numFmtId="169" formatCode="#,##0.0000\ &quot;€&quot;"/>
    <numFmt numFmtId="170" formatCode="#,##0.000\ &quot;€&quot;"/>
    <numFmt numFmtId="171" formatCode="#,##0.0\ &quot;€&quot;"/>
    <numFmt numFmtId="172" formatCode="#,##0\ &quot;€&quot;"/>
    <numFmt numFmtId="173" formatCode="#,##0.00000"/>
    <numFmt numFmtId="174" formatCode="#,##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rgb="FFFF0000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50" fillId="0" borderId="10" xfId="0" applyFont="1" applyBorder="1" applyAlignment="1">
      <alignment horizontal="left"/>
    </xf>
    <xf numFmtId="164" fontId="50" fillId="0" borderId="0" xfId="0" applyNumberFormat="1" applyFont="1" applyBorder="1" applyAlignment="1">
      <alignment/>
    </xf>
    <xf numFmtId="165" fontId="50" fillId="0" borderId="0" xfId="0" applyNumberFormat="1" applyFont="1" applyBorder="1" applyAlignment="1">
      <alignment/>
    </xf>
    <xf numFmtId="0" fontId="33" fillId="0" borderId="10" xfId="0" applyFont="1" applyBorder="1" applyAlignment="1">
      <alignment horizontal="left"/>
    </xf>
    <xf numFmtId="165" fontId="51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64" fontId="23" fillId="0" borderId="0" xfId="0" applyNumberFormat="1" applyFont="1" applyFill="1" applyBorder="1" applyAlignment="1">
      <alignment/>
    </xf>
    <xf numFmtId="0" fontId="33" fillId="2" borderId="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5" fontId="52" fillId="0" borderId="0" xfId="0" applyNumberFormat="1" applyFont="1" applyFill="1" applyBorder="1" applyAlignment="1">
      <alignment/>
    </xf>
    <xf numFmtId="0" fontId="33" fillId="2" borderId="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/>
    </xf>
    <xf numFmtId="0" fontId="33" fillId="2" borderId="12" xfId="0" applyFont="1" applyFill="1" applyBorder="1" applyAlignment="1">
      <alignment/>
    </xf>
    <xf numFmtId="0" fontId="33" fillId="2" borderId="1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50" fillId="2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166" fontId="52" fillId="33" borderId="13" xfId="0" applyNumberFormat="1" applyFont="1" applyFill="1" applyBorder="1" applyAlignment="1">
      <alignment/>
    </xf>
    <xf numFmtId="0" fontId="33" fillId="33" borderId="12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3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Border="1" applyAlignment="1">
      <alignment horizontal="center"/>
    </xf>
    <xf numFmtId="164" fontId="5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71" fontId="51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171" fontId="51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171" fontId="53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64" fontId="33" fillId="0" borderId="13" xfId="0" applyNumberFormat="1" applyFont="1" applyFill="1" applyBorder="1" applyAlignment="1">
      <alignment horizontal="left"/>
    </xf>
    <xf numFmtId="0" fontId="50" fillId="9" borderId="10" xfId="0" applyFont="1" applyFill="1" applyBorder="1" applyAlignment="1">
      <alignment horizontal="left"/>
    </xf>
    <xf numFmtId="171" fontId="54" fillId="33" borderId="0" xfId="0" applyNumberFormat="1" applyFont="1" applyFill="1" applyBorder="1" applyAlignment="1">
      <alignment/>
    </xf>
    <xf numFmtId="0" fontId="33" fillId="2" borderId="12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164" fontId="51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right"/>
    </xf>
    <xf numFmtId="166" fontId="51" fillId="0" borderId="16" xfId="0" applyNumberFormat="1" applyFont="1" applyFill="1" applyBorder="1" applyAlignment="1">
      <alignment/>
    </xf>
    <xf numFmtId="0" fontId="33" fillId="33" borderId="17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171" fontId="50" fillId="0" borderId="15" xfId="0" applyNumberFormat="1" applyFont="1" applyBorder="1" applyAlignment="1">
      <alignment/>
    </xf>
    <xf numFmtId="171" fontId="50" fillId="0" borderId="16" xfId="0" applyNumberFormat="1" applyFont="1" applyBorder="1" applyAlignment="1">
      <alignment/>
    </xf>
    <xf numFmtId="171" fontId="50" fillId="33" borderId="15" xfId="0" applyNumberFormat="1" applyFont="1" applyFill="1" applyBorder="1" applyAlignment="1">
      <alignment/>
    </xf>
    <xf numFmtId="171" fontId="0" fillId="0" borderId="15" xfId="0" applyNumberFormat="1" applyFont="1" applyBorder="1" applyAlignment="1">
      <alignment/>
    </xf>
    <xf numFmtId="171" fontId="54" fillId="33" borderId="16" xfId="0" applyNumberFormat="1" applyFont="1" applyFill="1" applyBorder="1" applyAlignment="1">
      <alignment/>
    </xf>
    <xf numFmtId="165" fontId="55" fillId="0" borderId="13" xfId="0" applyNumberFormat="1" applyFont="1" applyFill="1" applyBorder="1" applyAlignment="1">
      <alignment/>
    </xf>
    <xf numFmtId="10" fontId="51" fillId="0" borderId="0" xfId="49" applyNumberFormat="1" applyFont="1" applyFill="1" applyBorder="1" applyAlignment="1">
      <alignment horizontal="center"/>
    </xf>
    <xf numFmtId="171" fontId="56" fillId="0" borderId="0" xfId="0" applyNumberFormat="1" applyFont="1" applyFill="1" applyBorder="1" applyAlignment="1">
      <alignment/>
    </xf>
    <xf numFmtId="171" fontId="57" fillId="0" borderId="13" xfId="0" applyNumberFormat="1" applyFont="1" applyFill="1" applyBorder="1" applyAlignment="1">
      <alignment/>
    </xf>
    <xf numFmtId="171" fontId="33" fillId="0" borderId="13" xfId="0" applyNumberFormat="1" applyFont="1" applyFill="1" applyBorder="1" applyAlignment="1">
      <alignment/>
    </xf>
    <xf numFmtId="171" fontId="51" fillId="0" borderId="13" xfId="0" applyNumberFormat="1" applyFont="1" applyBorder="1" applyAlignment="1">
      <alignment/>
    </xf>
    <xf numFmtId="164" fontId="0" fillId="0" borderId="16" xfId="0" applyNumberFormat="1" applyFill="1" applyBorder="1" applyAlignment="1">
      <alignment/>
    </xf>
    <xf numFmtId="164" fontId="23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66" fontId="52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165" fontId="50" fillId="0" borderId="0" xfId="0" applyNumberFormat="1" applyFont="1" applyFill="1" applyBorder="1" applyAlignment="1">
      <alignment/>
    </xf>
    <xf numFmtId="171" fontId="56" fillId="33" borderId="15" xfId="0" applyNumberFormat="1" applyFont="1" applyFill="1" applyBorder="1" applyAlignment="1">
      <alignment/>
    </xf>
    <xf numFmtId="171" fontId="57" fillId="0" borderId="16" xfId="0" applyNumberFormat="1" applyFont="1" applyFill="1" applyBorder="1" applyAlignment="1">
      <alignment/>
    </xf>
    <xf numFmtId="0" fontId="33" fillId="33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58" fillId="0" borderId="0" xfId="0" applyNumberFormat="1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33" fillId="33" borderId="12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F80"/>
  <sheetViews>
    <sheetView tabSelected="1" workbookViewId="0" topLeftCell="A1">
      <selection activeCell="D15" sqref="D15"/>
    </sheetView>
  </sheetViews>
  <sheetFormatPr defaultColWidth="9.140625" defaultRowHeight="15"/>
  <cols>
    <col min="1" max="1" width="2.57421875" style="0" customWidth="1"/>
    <col min="2" max="2" width="71.8515625" style="0" bestFit="1" customWidth="1"/>
    <col min="3" max="3" width="18.00390625" style="0" bestFit="1" customWidth="1"/>
    <col min="4" max="6" width="21.00390625" style="0" bestFit="1" customWidth="1"/>
  </cols>
  <sheetData>
    <row r="2" spans="2:6" ht="26.25">
      <c r="B2" s="82" t="s">
        <v>34</v>
      </c>
      <c r="C2" s="82"/>
      <c r="D2" s="82"/>
      <c r="E2" s="82"/>
      <c r="F2" s="82"/>
    </row>
    <row r="3" spans="2:6" ht="15">
      <c r="B3" s="2"/>
      <c r="C3" s="2"/>
      <c r="D3" s="2"/>
      <c r="E3" s="2"/>
      <c r="F3" s="2"/>
    </row>
    <row r="4" spans="2:6" ht="15" customHeight="1">
      <c r="B4" s="23"/>
      <c r="C4" s="84" t="s">
        <v>41</v>
      </c>
      <c r="D4" s="24"/>
      <c r="E4" s="49" t="s">
        <v>29</v>
      </c>
      <c r="F4" s="57" t="s">
        <v>12</v>
      </c>
    </row>
    <row r="5" spans="2:6" ht="15" customHeight="1">
      <c r="B5" s="25" t="s">
        <v>1</v>
      </c>
      <c r="C5" s="85"/>
      <c r="D5" s="22" t="s">
        <v>3</v>
      </c>
      <c r="E5" s="16" t="s">
        <v>4</v>
      </c>
      <c r="F5" s="79" t="s">
        <v>5</v>
      </c>
    </row>
    <row r="6" spans="2:6" ht="18.75" customHeight="1">
      <c r="B6" s="25"/>
      <c r="C6" s="85"/>
      <c r="D6" s="22"/>
      <c r="E6" s="16" t="s">
        <v>0</v>
      </c>
      <c r="F6" s="79" t="s">
        <v>0</v>
      </c>
    </row>
    <row r="7" spans="2:6" ht="21">
      <c r="B7" s="40" t="s">
        <v>33</v>
      </c>
      <c r="C7" s="65">
        <f>SUM(F7/E7)</f>
        <v>0.5124441034703352</v>
      </c>
      <c r="D7" s="41">
        <f>SUM(F7*54)</f>
        <v>13980.416399999998</v>
      </c>
      <c r="E7" s="15">
        <v>505.2192</v>
      </c>
      <c r="F7" s="51">
        <v>258.8966</v>
      </c>
    </row>
    <row r="8" spans="2:6" ht="21">
      <c r="B8" s="1" t="s">
        <v>43</v>
      </c>
      <c r="C8" s="2"/>
      <c r="D8" s="69">
        <v>14</v>
      </c>
      <c r="E8" s="71">
        <v>36.382</v>
      </c>
      <c r="F8" s="70">
        <v>17.5672</v>
      </c>
    </row>
    <row r="9" spans="2:6" s="35" customFormat="1" ht="31.5">
      <c r="B9" s="33" t="s">
        <v>13</v>
      </c>
      <c r="C9" s="34"/>
      <c r="D9" s="48">
        <f>SUM(D7:D8)</f>
        <v>13994.416399999998</v>
      </c>
      <c r="E9" s="37">
        <f>SUM(E7:E8)</f>
        <v>541.6012</v>
      </c>
      <c r="F9" s="52">
        <f>SUM(F7:F8)</f>
        <v>276.4638</v>
      </c>
    </row>
    <row r="10" spans="2:6" ht="21">
      <c r="B10" s="17"/>
      <c r="C10" s="12"/>
      <c r="D10" s="39"/>
      <c r="E10" s="2"/>
      <c r="F10" s="53"/>
    </row>
    <row r="11" spans="2:6" ht="21">
      <c r="B11" s="40" t="s">
        <v>30</v>
      </c>
      <c r="C11" s="34"/>
      <c r="D11" s="41">
        <f>SUM(F11*54)</f>
        <v>12696.885</v>
      </c>
      <c r="E11" s="42"/>
      <c r="F11" s="54">
        <v>235.1275</v>
      </c>
    </row>
    <row r="12" spans="2:6" ht="15">
      <c r="B12" s="40" t="s">
        <v>42</v>
      </c>
      <c r="C12" s="34"/>
      <c r="D12" s="68">
        <f>SUM(F12*1)</f>
        <v>14</v>
      </c>
      <c r="E12" s="15"/>
      <c r="F12" s="70">
        <v>14</v>
      </c>
    </row>
    <row r="13" spans="2:6" s="35" customFormat="1" ht="26.25">
      <c r="B13" s="33" t="s">
        <v>31</v>
      </c>
      <c r="C13" s="34"/>
      <c r="D13" s="66">
        <f>SUM(D11:D12)</f>
        <v>12710.885</v>
      </c>
      <c r="E13" s="32"/>
      <c r="F13" s="52">
        <f>SUM(F11:F12)</f>
        <v>249.1275</v>
      </c>
    </row>
    <row r="14" spans="2:6" ht="21">
      <c r="B14" s="40"/>
      <c r="C14" s="43"/>
      <c r="D14" s="44"/>
      <c r="E14" s="18"/>
      <c r="F14" s="55"/>
    </row>
    <row r="15" spans="2:6" ht="26.25">
      <c r="B15" s="45" t="s">
        <v>39</v>
      </c>
      <c r="C15" s="64" t="s">
        <v>38</v>
      </c>
      <c r="D15" s="67">
        <f>SUM(F15*54)</f>
        <v>1283.5259999999998</v>
      </c>
      <c r="E15" s="46"/>
      <c r="F15" s="56">
        <v>23.769</v>
      </c>
    </row>
    <row r="16" spans="2:6" ht="15">
      <c r="B16" s="2"/>
      <c r="C16" s="2"/>
      <c r="D16" s="2"/>
      <c r="E16" s="2"/>
      <c r="F16" s="19"/>
    </row>
    <row r="17" spans="2:6" ht="15">
      <c r="B17" s="2"/>
      <c r="C17" s="2"/>
      <c r="D17" s="2"/>
      <c r="E17" s="2"/>
      <c r="F17" s="2"/>
    </row>
    <row r="18" spans="2:6" ht="26.25">
      <c r="B18" s="83" t="s">
        <v>35</v>
      </c>
      <c r="C18" s="83"/>
      <c r="D18" s="83"/>
      <c r="E18" s="83"/>
      <c r="F18" s="83"/>
    </row>
    <row r="19" spans="2:6" ht="26.25">
      <c r="B19" s="83" t="s">
        <v>36</v>
      </c>
      <c r="C19" s="83"/>
      <c r="D19" s="83"/>
      <c r="E19" s="83"/>
      <c r="F19" s="83"/>
    </row>
    <row r="20" spans="2:6" ht="15" customHeight="1">
      <c r="B20" s="20"/>
      <c r="C20" s="2"/>
      <c r="D20" s="2"/>
      <c r="E20" s="2"/>
      <c r="F20" s="2"/>
    </row>
    <row r="21" spans="2:6" ht="15" customHeight="1">
      <c r="B21" s="23"/>
      <c r="C21" s="49" t="s">
        <v>29</v>
      </c>
      <c r="D21" s="31" t="s">
        <v>28</v>
      </c>
      <c r="E21" s="24"/>
      <c r="F21" s="57" t="s">
        <v>12</v>
      </c>
    </row>
    <row r="22" spans="2:6" ht="18.75" customHeight="1">
      <c r="B22" s="27" t="s">
        <v>6</v>
      </c>
      <c r="C22" s="16" t="s">
        <v>9</v>
      </c>
      <c r="D22" s="16" t="s">
        <v>9</v>
      </c>
      <c r="E22" s="16" t="s">
        <v>8</v>
      </c>
      <c r="F22" s="50" t="s">
        <v>7</v>
      </c>
    </row>
    <row r="23" spans="2:6" ht="15">
      <c r="B23" s="25"/>
      <c r="C23" s="16" t="s">
        <v>0</v>
      </c>
      <c r="D23" s="16" t="s">
        <v>0</v>
      </c>
      <c r="E23" s="16" t="s">
        <v>2</v>
      </c>
      <c r="F23" s="50" t="s">
        <v>10</v>
      </c>
    </row>
    <row r="24" spans="2:6" ht="15">
      <c r="B24" s="5"/>
      <c r="C24" s="36"/>
      <c r="D24" s="6"/>
      <c r="E24" s="6"/>
      <c r="F24" s="58"/>
    </row>
    <row r="25" spans="2:6" ht="18.75">
      <c r="B25" s="4" t="s">
        <v>14</v>
      </c>
      <c r="C25" s="37">
        <v>3.8277</v>
      </c>
      <c r="D25" s="9">
        <v>1.2273</v>
      </c>
      <c r="E25" s="10">
        <v>54</v>
      </c>
      <c r="F25" s="59">
        <f>SUM(D25*E25)</f>
        <v>66.27420000000001</v>
      </c>
    </row>
    <row r="26" spans="2:6" ht="18.75">
      <c r="B26" s="4" t="s">
        <v>15</v>
      </c>
      <c r="C26" s="38"/>
      <c r="D26" s="7"/>
      <c r="E26" s="10">
        <v>1</v>
      </c>
      <c r="F26" s="60">
        <v>1</v>
      </c>
    </row>
    <row r="27" spans="2:6" ht="18.75">
      <c r="B27" s="8" t="s">
        <v>25</v>
      </c>
      <c r="C27" s="38"/>
      <c r="D27" s="7"/>
      <c r="E27" s="7"/>
      <c r="F27" s="61">
        <f>SUM(F25:F26)</f>
        <v>67.27420000000001</v>
      </c>
    </row>
    <row r="28" spans="2:6" ht="15">
      <c r="B28" s="11"/>
      <c r="C28" s="38"/>
      <c r="D28" s="3"/>
      <c r="E28" s="7"/>
      <c r="F28" s="62"/>
    </row>
    <row r="29" spans="2:6" ht="18.75">
      <c r="B29" s="4" t="s">
        <v>14</v>
      </c>
      <c r="C29" s="37">
        <v>6.6653</v>
      </c>
      <c r="D29" s="9">
        <v>2.5144</v>
      </c>
      <c r="E29" s="10">
        <v>54</v>
      </c>
      <c r="F29" s="59">
        <f>SUM(D29*E29)</f>
        <v>135.7776</v>
      </c>
    </row>
    <row r="30" spans="2:6" ht="18.75">
      <c r="B30" s="4" t="s">
        <v>15</v>
      </c>
      <c r="C30" s="7"/>
      <c r="D30" s="7"/>
      <c r="E30" s="10">
        <v>1</v>
      </c>
      <c r="F30" s="60">
        <v>1</v>
      </c>
    </row>
    <row r="31" spans="2:6" ht="18.75">
      <c r="B31" s="8" t="s">
        <v>24</v>
      </c>
      <c r="C31" s="7"/>
      <c r="D31" s="7"/>
      <c r="E31" s="7"/>
      <c r="F31" s="61">
        <f>SUM(F29:F30)</f>
        <v>136.7776</v>
      </c>
    </row>
    <row r="32" spans="2:6" ht="15">
      <c r="B32" s="11"/>
      <c r="C32" s="38"/>
      <c r="D32" s="3"/>
      <c r="E32" s="7"/>
      <c r="F32" s="62"/>
    </row>
    <row r="33" spans="2:6" ht="18.75">
      <c r="B33" s="4" t="s">
        <v>14</v>
      </c>
      <c r="C33" s="37">
        <v>22.3352</v>
      </c>
      <c r="D33" s="9">
        <v>11.6728</v>
      </c>
      <c r="E33" s="10">
        <v>54</v>
      </c>
      <c r="F33" s="59">
        <f>SUM(D33*E33)</f>
        <v>630.3312000000001</v>
      </c>
    </row>
    <row r="34" spans="2:6" ht="18.75">
      <c r="B34" s="4" t="s">
        <v>15</v>
      </c>
      <c r="C34" s="7"/>
      <c r="D34" s="7"/>
      <c r="E34" s="10">
        <v>1</v>
      </c>
      <c r="F34" s="60">
        <v>1</v>
      </c>
    </row>
    <row r="35" spans="2:6" ht="18.75">
      <c r="B35" s="8" t="s">
        <v>23</v>
      </c>
      <c r="C35" s="7"/>
      <c r="D35" s="7"/>
      <c r="E35" s="7"/>
      <c r="F35" s="61">
        <f>SUM(F33:F34)</f>
        <v>631.3312000000001</v>
      </c>
    </row>
    <row r="36" spans="2:6" ht="15">
      <c r="B36" s="11"/>
      <c r="C36" s="38"/>
      <c r="D36" s="3"/>
      <c r="E36" s="7"/>
      <c r="F36" s="62"/>
    </row>
    <row r="37" spans="2:6" ht="18.75">
      <c r="B37" s="4" t="s">
        <v>14</v>
      </c>
      <c r="C37" s="37">
        <v>325.347</v>
      </c>
      <c r="D37" s="9">
        <v>143.1277</v>
      </c>
      <c r="E37" s="10">
        <v>54</v>
      </c>
      <c r="F37" s="59">
        <f>SUM(D37*E37)</f>
        <v>7728.8958</v>
      </c>
    </row>
    <row r="38" spans="2:6" ht="18.75">
      <c r="B38" s="4" t="s">
        <v>15</v>
      </c>
      <c r="C38" s="7"/>
      <c r="D38" s="7"/>
      <c r="E38" s="10">
        <v>1</v>
      </c>
      <c r="F38" s="60">
        <v>1</v>
      </c>
    </row>
    <row r="39" spans="2:6" ht="18.75">
      <c r="B39" s="8" t="s">
        <v>37</v>
      </c>
      <c r="C39" s="7"/>
      <c r="D39" s="7"/>
      <c r="E39" s="7"/>
      <c r="F39" s="61">
        <f>SUM(F37:F38)</f>
        <v>7729.8958</v>
      </c>
    </row>
    <row r="40" spans="2:6" ht="15">
      <c r="B40" s="11"/>
      <c r="C40" s="38"/>
      <c r="D40" s="3"/>
      <c r="E40" s="7"/>
      <c r="F40" s="62"/>
    </row>
    <row r="41" spans="2:6" ht="18.75">
      <c r="B41" s="4" t="s">
        <v>14</v>
      </c>
      <c r="C41" s="37">
        <v>10.9839</v>
      </c>
      <c r="D41" s="9">
        <v>5.5406</v>
      </c>
      <c r="E41" s="10">
        <v>54</v>
      </c>
      <c r="F41" s="59">
        <f>SUM(D41*E41)</f>
        <v>299.1924</v>
      </c>
    </row>
    <row r="42" spans="2:6" ht="18.75">
      <c r="B42" s="4" t="s">
        <v>15</v>
      </c>
      <c r="C42" s="7"/>
      <c r="D42" s="7"/>
      <c r="E42" s="10">
        <v>1</v>
      </c>
      <c r="F42" s="60">
        <v>1</v>
      </c>
    </row>
    <row r="43" spans="2:6" ht="18.75">
      <c r="B43" s="8" t="s">
        <v>20</v>
      </c>
      <c r="C43" s="7"/>
      <c r="D43" s="7"/>
      <c r="E43" s="7"/>
      <c r="F43" s="61">
        <f>SUM(F41:F42)</f>
        <v>300.1924</v>
      </c>
    </row>
    <row r="44" spans="2:6" ht="15">
      <c r="B44" s="11"/>
      <c r="C44" s="38"/>
      <c r="D44" s="3"/>
      <c r="E44" s="29"/>
      <c r="F44" s="62"/>
    </row>
    <row r="45" spans="2:6" ht="18.75">
      <c r="B45" s="4" t="s">
        <v>14</v>
      </c>
      <c r="C45" s="37">
        <v>2.5587</v>
      </c>
      <c r="D45" s="9">
        <v>1.3956</v>
      </c>
      <c r="E45" s="10">
        <v>54</v>
      </c>
      <c r="F45" s="59">
        <f>SUM(D45*E45)</f>
        <v>75.3624</v>
      </c>
    </row>
    <row r="46" spans="2:6" ht="18.75">
      <c r="B46" s="4" t="s">
        <v>15</v>
      </c>
      <c r="C46" s="7"/>
      <c r="D46" s="7"/>
      <c r="E46" s="10">
        <v>1</v>
      </c>
      <c r="F46" s="60">
        <v>1</v>
      </c>
    </row>
    <row r="47" spans="2:6" ht="18.75">
      <c r="B47" s="8" t="s">
        <v>22</v>
      </c>
      <c r="C47" s="7"/>
      <c r="D47" s="7"/>
      <c r="E47" s="7"/>
      <c r="F47" s="61">
        <f>SUM(F45:F46)</f>
        <v>76.3624</v>
      </c>
    </row>
    <row r="48" spans="2:6" ht="15">
      <c r="B48" s="11"/>
      <c r="C48" s="38"/>
      <c r="D48" s="3"/>
      <c r="E48" s="29"/>
      <c r="F48" s="62"/>
    </row>
    <row r="49" spans="2:6" ht="18.75">
      <c r="B49" s="4" t="s">
        <v>14</v>
      </c>
      <c r="C49" s="37">
        <v>4.4548</v>
      </c>
      <c r="D49" s="9">
        <v>2.3342</v>
      </c>
      <c r="E49" s="10">
        <v>54</v>
      </c>
      <c r="F49" s="59">
        <f>SUM(D49*E49)</f>
        <v>126.0468</v>
      </c>
    </row>
    <row r="50" spans="2:6" ht="18.75">
      <c r="B50" s="4" t="s">
        <v>15</v>
      </c>
      <c r="C50" s="7"/>
      <c r="D50" s="7"/>
      <c r="E50" s="10">
        <v>1</v>
      </c>
      <c r="F50" s="60">
        <v>1</v>
      </c>
    </row>
    <row r="51" spans="2:6" ht="18.75">
      <c r="B51" s="8" t="s">
        <v>26</v>
      </c>
      <c r="C51" s="7"/>
      <c r="D51" s="7"/>
      <c r="E51" s="7"/>
      <c r="F51" s="61">
        <f>SUM(F49:F50)</f>
        <v>127.0468</v>
      </c>
    </row>
    <row r="52" spans="2:6" ht="15">
      <c r="B52" s="11"/>
      <c r="C52" s="38"/>
      <c r="D52" s="3"/>
      <c r="E52" s="7"/>
      <c r="F52" s="62"/>
    </row>
    <row r="53" spans="2:6" ht="18.75">
      <c r="B53" s="4" t="s">
        <v>14</v>
      </c>
      <c r="C53" s="37">
        <v>11.15</v>
      </c>
      <c r="D53" s="9">
        <v>5.4239</v>
      </c>
      <c r="E53" s="10">
        <v>54</v>
      </c>
      <c r="F53" s="59">
        <f>SUM(D53*E53)</f>
        <v>292.8906</v>
      </c>
    </row>
    <row r="54" spans="2:6" ht="18.75">
      <c r="B54" s="4" t="s">
        <v>15</v>
      </c>
      <c r="C54" s="7"/>
      <c r="D54" s="7"/>
      <c r="E54" s="10">
        <v>1</v>
      </c>
      <c r="F54" s="60">
        <v>1</v>
      </c>
    </row>
    <row r="55" spans="2:6" ht="18.75">
      <c r="B55" s="8" t="s">
        <v>19</v>
      </c>
      <c r="C55" s="7"/>
      <c r="D55" s="7"/>
      <c r="E55" s="7"/>
      <c r="F55" s="61">
        <f>SUM(F53:F54)</f>
        <v>293.8906</v>
      </c>
    </row>
    <row r="56" spans="2:6" ht="15">
      <c r="B56" s="11"/>
      <c r="C56" s="38"/>
      <c r="D56" s="3"/>
      <c r="E56" s="7"/>
      <c r="F56" s="62"/>
    </row>
    <row r="57" spans="2:6" ht="18.75">
      <c r="B57" s="4" t="s">
        <v>14</v>
      </c>
      <c r="C57" s="37">
        <v>4.5182</v>
      </c>
      <c r="D57" s="9">
        <v>1.3917</v>
      </c>
      <c r="E57" s="76">
        <v>54</v>
      </c>
      <c r="F57" s="59">
        <f>SUM(D57*E57)</f>
        <v>75.1518</v>
      </c>
    </row>
    <row r="58" spans="2:6" ht="18.75">
      <c r="B58" s="4" t="s">
        <v>15</v>
      </c>
      <c r="C58" s="7"/>
      <c r="D58" s="7"/>
      <c r="E58" s="76">
        <v>1</v>
      </c>
      <c r="F58" s="60">
        <v>1</v>
      </c>
    </row>
    <row r="59" spans="2:6" ht="18.75">
      <c r="B59" s="47" t="s">
        <v>32</v>
      </c>
      <c r="C59" s="7"/>
      <c r="D59" s="7"/>
      <c r="E59" s="74"/>
      <c r="F59" s="61">
        <f>SUM(F57:F58)</f>
        <v>76.1518</v>
      </c>
    </row>
    <row r="60" spans="2:6" ht="15">
      <c r="B60" s="11"/>
      <c r="C60" s="38"/>
      <c r="D60" s="3"/>
      <c r="E60" s="80"/>
      <c r="F60" s="62"/>
    </row>
    <row r="61" spans="2:6" ht="18.75">
      <c r="B61" s="4" t="s">
        <v>14</v>
      </c>
      <c r="C61" s="37">
        <v>90.8067</v>
      </c>
      <c r="D61" s="9">
        <v>46.8287</v>
      </c>
      <c r="E61" s="76">
        <v>54</v>
      </c>
      <c r="F61" s="59">
        <f>SUM(D61*E61)</f>
        <v>2528.7498</v>
      </c>
    </row>
    <row r="62" spans="2:6" ht="18.75">
      <c r="B62" s="4" t="s">
        <v>15</v>
      </c>
      <c r="C62" s="7"/>
      <c r="D62" s="7"/>
      <c r="E62" s="76">
        <v>1</v>
      </c>
      <c r="F62" s="60">
        <v>1</v>
      </c>
    </row>
    <row r="63" spans="2:6" ht="18.75">
      <c r="B63" s="8" t="s">
        <v>21</v>
      </c>
      <c r="C63" s="7"/>
      <c r="D63" s="7"/>
      <c r="E63" s="74"/>
      <c r="F63" s="61">
        <f>SUM(F61:F62)</f>
        <v>2529.7498</v>
      </c>
    </row>
    <row r="64" spans="2:6" ht="15">
      <c r="B64" s="11"/>
      <c r="C64" s="38"/>
      <c r="D64" s="3"/>
      <c r="E64" s="74"/>
      <c r="F64" s="62"/>
    </row>
    <row r="65" spans="2:6" ht="18.75">
      <c r="B65" s="4" t="s">
        <v>14</v>
      </c>
      <c r="C65" s="37">
        <v>5.9268</v>
      </c>
      <c r="D65" s="9">
        <v>3.5068</v>
      </c>
      <c r="E65" s="76">
        <v>54</v>
      </c>
      <c r="F65" s="59">
        <f>SUM(D65*E65)</f>
        <v>189.3672</v>
      </c>
    </row>
    <row r="66" spans="2:6" ht="18.75">
      <c r="B66" s="4" t="s">
        <v>15</v>
      </c>
      <c r="C66" s="7"/>
      <c r="D66" s="7"/>
      <c r="E66" s="76">
        <v>2</v>
      </c>
      <c r="F66" s="60">
        <v>2</v>
      </c>
    </row>
    <row r="67" spans="2:6" ht="18.75">
      <c r="B67" s="8" t="s">
        <v>18</v>
      </c>
      <c r="C67" s="7"/>
      <c r="D67" s="7"/>
      <c r="E67" s="7"/>
      <c r="F67" s="61">
        <f>SUM(F65:F66)</f>
        <v>191.3672</v>
      </c>
    </row>
    <row r="68" spans="2:6" ht="15">
      <c r="B68" s="11"/>
      <c r="C68" s="38"/>
      <c r="D68" s="3"/>
      <c r="E68" s="7"/>
      <c r="F68" s="62"/>
    </row>
    <row r="69" spans="2:6" ht="18.75">
      <c r="B69" s="4" t="s">
        <v>14</v>
      </c>
      <c r="C69" s="37">
        <v>8.8344</v>
      </c>
      <c r="D69" s="9">
        <v>5.7497</v>
      </c>
      <c r="E69" s="10">
        <v>54</v>
      </c>
      <c r="F69" s="59">
        <f>SUM(D69*E69)</f>
        <v>310.4838</v>
      </c>
    </row>
    <row r="70" spans="2:6" ht="18.75">
      <c r="B70" s="4" t="s">
        <v>15</v>
      </c>
      <c r="C70" s="7"/>
      <c r="D70" s="7"/>
      <c r="E70" s="10">
        <v>1</v>
      </c>
      <c r="F70" s="60">
        <v>1</v>
      </c>
    </row>
    <row r="71" spans="2:6" ht="18.75">
      <c r="B71" s="8" t="s">
        <v>17</v>
      </c>
      <c r="C71" s="7"/>
      <c r="D71" s="7"/>
      <c r="E71" s="7"/>
      <c r="F71" s="61">
        <f>SUM(F69:F70)</f>
        <v>311.4838</v>
      </c>
    </row>
    <row r="72" spans="2:6" ht="15">
      <c r="B72" s="11"/>
      <c r="C72" s="38"/>
      <c r="D72" s="3"/>
      <c r="E72" s="7"/>
      <c r="F72" s="62"/>
    </row>
    <row r="73" spans="2:6" ht="18.75">
      <c r="B73" s="4" t="s">
        <v>14</v>
      </c>
      <c r="C73" s="37">
        <v>7.9746</v>
      </c>
      <c r="D73" s="9">
        <v>4.4141</v>
      </c>
      <c r="E73" s="10">
        <v>54</v>
      </c>
      <c r="F73" s="59">
        <f>SUM(D73*E73)</f>
        <v>238.36140000000003</v>
      </c>
    </row>
    <row r="74" spans="2:6" ht="18.75">
      <c r="B74" s="4" t="s">
        <v>15</v>
      </c>
      <c r="C74" s="7"/>
      <c r="D74" s="7"/>
      <c r="E74" s="10">
        <v>1</v>
      </c>
      <c r="F74" s="60">
        <v>1</v>
      </c>
    </row>
    <row r="75" spans="2:6" ht="18.75">
      <c r="B75" s="8" t="s">
        <v>16</v>
      </c>
      <c r="C75" s="7"/>
      <c r="D75" s="7"/>
      <c r="E75" s="7"/>
      <c r="F75" s="61">
        <f>SUM(F73:F74)</f>
        <v>239.36140000000003</v>
      </c>
    </row>
    <row r="76" spans="2:6" ht="15">
      <c r="B76" s="11"/>
      <c r="C76" s="3"/>
      <c r="D76" s="3"/>
      <c r="E76" s="2"/>
      <c r="F76" s="62"/>
    </row>
    <row r="77" spans="2:6" ht="26.25">
      <c r="B77" s="72" t="s">
        <v>27</v>
      </c>
      <c r="C77" s="73">
        <f>SUM(C25+C29+C33+C37+C41+C45+C49+C53+C57+C61+C65+C69+C73)</f>
        <v>505.38329999999996</v>
      </c>
      <c r="D77" s="73">
        <f>SUM(D25+D29+D33+D37+D41+D45+D49+D53+D57+D61+D65+D69+D73)</f>
        <v>235.1275</v>
      </c>
      <c r="E77" s="74"/>
      <c r="F77" s="77">
        <f>SUM(F27+F31+F35+F39+F43+F47+F51+F55+F59+F63+F67+F71+F75)</f>
        <v>12710.885</v>
      </c>
    </row>
    <row r="78" spans="2:6" ht="26.25">
      <c r="B78" s="75" t="s">
        <v>40</v>
      </c>
      <c r="C78" s="81" t="s">
        <v>38</v>
      </c>
      <c r="D78" s="37">
        <v>23.769</v>
      </c>
      <c r="E78" s="76">
        <v>54</v>
      </c>
      <c r="F78" s="78">
        <f>SUM(D78*E78)</f>
        <v>1283.5259999999998</v>
      </c>
    </row>
    <row r="79" spans="2:6" ht="31.5">
      <c r="B79" s="28" t="s">
        <v>11</v>
      </c>
      <c r="C79" s="30"/>
      <c r="D79" s="30"/>
      <c r="E79" s="26"/>
      <c r="F79" s="63">
        <f>SUM(F77+F78)</f>
        <v>13994.411</v>
      </c>
    </row>
    <row r="80" spans="2:6" s="14" customFormat="1" ht="23.25">
      <c r="B80" s="13"/>
      <c r="C80" s="18"/>
      <c r="D80" s="18"/>
      <c r="E80" s="18"/>
      <c r="F80" s="21"/>
    </row>
  </sheetData>
  <sheetProtection/>
  <mergeCells count="4">
    <mergeCell ref="B2:F2"/>
    <mergeCell ref="B18:F18"/>
    <mergeCell ref="B19:F19"/>
    <mergeCell ref="C4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LADISLAV</cp:lastModifiedBy>
  <cp:lastPrinted>2016-11-03T15:11:35Z</cp:lastPrinted>
  <dcterms:created xsi:type="dcterms:W3CDTF">2012-04-17T06:22:11Z</dcterms:created>
  <dcterms:modified xsi:type="dcterms:W3CDTF">2016-11-06T14:16:52Z</dcterms:modified>
  <cp:category/>
  <cp:version/>
  <cp:contentType/>
  <cp:contentStatus/>
</cp:coreProperties>
</file>